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Teaching/CERBO/Excel Dateien/"/>
    </mc:Choice>
  </mc:AlternateContent>
  <xr:revisionPtr revIDLastSave="0" documentId="8_{BDAFC10B-2A6A-9646-8CDC-05260DF2357F}" xr6:coauthVersionLast="47" xr6:coauthVersionMax="47" xr10:uidLastSave="{00000000-0000-0000-0000-000000000000}"/>
  <bookViews>
    <workbookView xWindow="0" yWindow="500" windowWidth="27920" windowHeight="19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22" i="1"/>
  <c r="F22" i="1" s="1"/>
  <c r="F24" i="1"/>
  <c r="C23" i="1"/>
  <c r="C25" i="1" s="1"/>
  <c r="E16" i="1"/>
  <c r="F16" i="1"/>
  <c r="D16" i="1"/>
  <c r="C24" i="1"/>
  <c r="E17" i="1" l="1"/>
  <c r="D21" i="1"/>
  <c r="D18" i="1"/>
  <c r="D19" i="1" s="1"/>
  <c r="E18" i="1"/>
  <c r="F17" i="1" l="1"/>
  <c r="E21" i="1"/>
  <c r="D20" i="1"/>
  <c r="D23" i="1" s="1"/>
  <c r="D25" i="1" s="1"/>
  <c r="E19" i="1"/>
  <c r="E20" i="1" s="1"/>
  <c r="E23" i="1" s="1"/>
  <c r="E25" i="1" s="1"/>
  <c r="F21" i="1" l="1"/>
  <c r="F18" i="1"/>
  <c r="F19" i="1" l="1"/>
  <c r="F20" i="1"/>
  <c r="F23" i="1" s="1"/>
  <c r="F25" i="1" s="1"/>
  <c r="C30" i="1" l="1"/>
  <c r="C28" i="1"/>
</calcChain>
</file>

<file path=xl/sharedStrings.xml><?xml version="1.0" encoding="utf-8"?>
<sst xmlns="http://schemas.openxmlformats.org/spreadsheetml/2006/main" count="28" uniqueCount="27">
  <si>
    <t>NPV</t>
  </si>
  <si>
    <t>IRR</t>
  </si>
  <si>
    <t>Position</t>
  </si>
  <si>
    <t>Annahme</t>
  </si>
  <si>
    <t>Projektlaufzeit</t>
  </si>
  <si>
    <t>Investition Heute</t>
  </si>
  <si>
    <t>Liquidationswert (in 3 Jahren)</t>
  </si>
  <si>
    <t>Umsatz</t>
  </si>
  <si>
    <t>vgl. Tabelle</t>
  </si>
  <si>
    <t>Operative Kosten (% Umsatz)</t>
  </si>
  <si>
    <t>Steuersatz (% Gewinn vor Steuern)</t>
  </si>
  <si>
    <t>Investition ins Nettoumlaufvermögen</t>
  </si>
  <si>
    <t>Diskontsatz</t>
  </si>
  <si>
    <t>Heute</t>
  </si>
  <si>
    <t>Jahr 1</t>
  </si>
  <si>
    <t>Jahr 2</t>
  </si>
  <si>
    <t>Jahr 3</t>
  </si>
  <si>
    <t>- Operative Kosten (ohne Abschreibungen)</t>
  </si>
  <si>
    <t>- Abschreibungen</t>
  </si>
  <si>
    <t>Gewinn vor Zinsen und Steuern (EBIT)</t>
  </si>
  <si>
    <t>- Steuern</t>
  </si>
  <si>
    <t>Gewinn vor Zinsen nach Steuern (EBIAT, NOPLAT)</t>
  </si>
  <si>
    <t>+ Abschreibungen</t>
  </si>
  <si>
    <t>- Veränderung Nettoumlaufvermögen</t>
  </si>
  <si>
    <t>Operativer Cashflow</t>
  </si>
  <si>
    <t>- Nettoinvestitionen</t>
  </si>
  <si>
    <t>Free Cashflow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</si>
</sst>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1" fillId="0" borderId="0" xfId="0" applyFont="1"/>
    <xf numFmtId="3" fontId="0" fillId="0" borderId="0" xfId="0" applyNumberForma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0" fillId="0" borderId="0" xfId="0" applyNumberFormat="1" applyFill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" fillId="0" borderId="3" xfId="0" applyFont="1" applyBorder="1"/>
    <xf numFmtId="3" fontId="1" fillId="0" borderId="4" xfId="0" applyNumberFormat="1" applyFont="1" applyBorder="1"/>
    <xf numFmtId="10" fontId="1" fillId="0" borderId="4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0"/>
  <sheetViews>
    <sheetView tabSelected="1" workbookViewId="0">
      <selection activeCell="B26" sqref="B26"/>
    </sheetView>
  </sheetViews>
  <sheetFormatPr baseColWidth="10" defaultColWidth="8.83203125" defaultRowHeight="15" x14ac:dyDescent="0.2"/>
  <cols>
    <col min="2" max="2" width="47.5" customWidth="1"/>
    <col min="3" max="6" width="10.6640625" customWidth="1"/>
    <col min="7" max="7" width="8.33203125" customWidth="1"/>
  </cols>
  <sheetData>
    <row r="2" spans="2:6" x14ac:dyDescent="0.2">
      <c r="B2" s="9" t="s">
        <v>2</v>
      </c>
      <c r="C2" s="10" t="s">
        <v>3</v>
      </c>
    </row>
    <row r="3" spans="2:6" x14ac:dyDescent="0.2">
      <c r="B3" s="11" t="s">
        <v>4</v>
      </c>
      <c r="C3" s="12">
        <v>3</v>
      </c>
    </row>
    <row r="4" spans="2:6" x14ac:dyDescent="0.2">
      <c r="B4" s="11" t="s">
        <v>5</v>
      </c>
      <c r="C4" s="13">
        <v>600000</v>
      </c>
    </row>
    <row r="5" spans="2:6" x14ac:dyDescent="0.2">
      <c r="B5" s="11" t="s">
        <v>6</v>
      </c>
      <c r="C5" s="13">
        <v>40000</v>
      </c>
    </row>
    <row r="6" spans="2:6" x14ac:dyDescent="0.2">
      <c r="B6" s="11"/>
      <c r="C6" s="12"/>
    </row>
    <row r="7" spans="2:6" x14ac:dyDescent="0.2">
      <c r="B7" s="11" t="s">
        <v>7</v>
      </c>
      <c r="C7" s="12" t="s">
        <v>8</v>
      </c>
    </row>
    <row r="8" spans="2:6" x14ac:dyDescent="0.2">
      <c r="B8" s="11" t="s">
        <v>9</v>
      </c>
      <c r="C8" s="14">
        <v>0.4</v>
      </c>
    </row>
    <row r="9" spans="2:6" x14ac:dyDescent="0.2">
      <c r="B9" s="11" t="s">
        <v>10</v>
      </c>
      <c r="C9" s="14">
        <v>0.2</v>
      </c>
    </row>
    <row r="10" spans="2:6" x14ac:dyDescent="0.2">
      <c r="B10" s="11" t="s">
        <v>11</v>
      </c>
      <c r="C10" s="13">
        <v>100000</v>
      </c>
    </row>
    <row r="11" spans="2:6" x14ac:dyDescent="0.2">
      <c r="B11" s="11" t="s">
        <v>12</v>
      </c>
      <c r="C11" s="14">
        <v>0.15</v>
      </c>
    </row>
    <row r="14" spans="2:6" x14ac:dyDescent="0.2">
      <c r="B14" s="5"/>
      <c r="C14" s="7" t="s">
        <v>13</v>
      </c>
      <c r="D14" s="7" t="s">
        <v>14</v>
      </c>
      <c r="E14" s="7" t="s">
        <v>15</v>
      </c>
      <c r="F14" s="7" t="s">
        <v>16</v>
      </c>
    </row>
    <row r="15" spans="2:6" x14ac:dyDescent="0.2">
      <c r="B15" s="2" t="s">
        <v>7</v>
      </c>
      <c r="C15" s="3"/>
      <c r="D15" s="8">
        <v>400000</v>
      </c>
      <c r="E15" s="8">
        <v>600000</v>
      </c>
      <c r="F15" s="8">
        <v>800000</v>
      </c>
    </row>
    <row r="16" spans="2:6" x14ac:dyDescent="0.2">
      <c r="B16" s="1" t="s">
        <v>17</v>
      </c>
      <c r="C16" s="3"/>
      <c r="D16" s="3">
        <f>$C$8*D15</f>
        <v>160000</v>
      </c>
      <c r="E16" s="3">
        <f t="shared" ref="E16:F16" si="0">$C$8*E15</f>
        <v>240000</v>
      </c>
      <c r="F16" s="3">
        <f t="shared" si="0"/>
        <v>320000</v>
      </c>
    </row>
    <row r="17" spans="2:6" x14ac:dyDescent="0.2">
      <c r="B17" s="1" t="s">
        <v>18</v>
      </c>
      <c r="C17" s="3"/>
      <c r="D17" s="3">
        <f>C4/C3</f>
        <v>200000</v>
      </c>
      <c r="E17" s="3">
        <f>D17</f>
        <v>200000</v>
      </c>
      <c r="F17" s="3">
        <f>E17</f>
        <v>200000</v>
      </c>
    </row>
    <row r="18" spans="2:6" x14ac:dyDescent="0.2">
      <c r="B18" s="4" t="s">
        <v>19</v>
      </c>
      <c r="C18" s="6"/>
      <c r="D18" s="6">
        <f>D15-D16-D17</f>
        <v>40000</v>
      </c>
      <c r="E18" s="6">
        <f t="shared" ref="E18:F18" si="1">E15-E16-E17</f>
        <v>160000</v>
      </c>
      <c r="F18" s="6">
        <f t="shared" si="1"/>
        <v>280000</v>
      </c>
    </row>
    <row r="19" spans="2:6" x14ac:dyDescent="0.2">
      <c r="B19" s="1" t="s">
        <v>20</v>
      </c>
      <c r="C19" s="3"/>
      <c r="D19" s="3">
        <f>D18*$C$9</f>
        <v>8000</v>
      </c>
      <c r="E19" s="3">
        <f t="shared" ref="E19:F19" si="2">E18*$C$9</f>
        <v>32000</v>
      </c>
      <c r="F19" s="3">
        <f t="shared" si="2"/>
        <v>56000</v>
      </c>
    </row>
    <row r="20" spans="2:6" x14ac:dyDescent="0.2">
      <c r="B20" s="4" t="s">
        <v>21</v>
      </c>
      <c r="C20" s="6"/>
      <c r="D20" s="6">
        <f>D18-D19</f>
        <v>32000</v>
      </c>
      <c r="E20" s="6">
        <f t="shared" ref="E20:F20" si="3">E18-E19</f>
        <v>128000</v>
      </c>
      <c r="F20" s="6">
        <f t="shared" si="3"/>
        <v>224000</v>
      </c>
    </row>
    <row r="21" spans="2:6" x14ac:dyDescent="0.2">
      <c r="B21" s="1" t="s">
        <v>22</v>
      </c>
      <c r="C21" s="3"/>
      <c r="D21" s="3">
        <f>D17</f>
        <v>200000</v>
      </c>
      <c r="E21" s="3">
        <f t="shared" ref="E21:F21" si="4">E17</f>
        <v>200000</v>
      </c>
      <c r="F21" s="3">
        <f t="shared" si="4"/>
        <v>200000</v>
      </c>
    </row>
    <row r="22" spans="2:6" x14ac:dyDescent="0.2">
      <c r="B22" s="1" t="s">
        <v>23</v>
      </c>
      <c r="C22" s="3">
        <f>C10</f>
        <v>100000</v>
      </c>
      <c r="D22" s="3"/>
      <c r="E22" s="3"/>
      <c r="F22" s="3">
        <f>-C22</f>
        <v>-100000</v>
      </c>
    </row>
    <row r="23" spans="2:6" x14ac:dyDescent="0.2">
      <c r="B23" s="4" t="s">
        <v>24</v>
      </c>
      <c r="C23" s="6">
        <f>C20+C21-C22</f>
        <v>-100000</v>
      </c>
      <c r="D23" s="6">
        <f t="shared" ref="D23:F23" si="5">D20+D21-D22</f>
        <v>232000</v>
      </c>
      <c r="E23" s="6">
        <f t="shared" si="5"/>
        <v>328000</v>
      </c>
      <c r="F23" s="6">
        <f t="shared" si="5"/>
        <v>524000</v>
      </c>
    </row>
    <row r="24" spans="2:6" x14ac:dyDescent="0.2">
      <c r="B24" s="1" t="s">
        <v>25</v>
      </c>
      <c r="C24" s="3">
        <f>C4</f>
        <v>600000</v>
      </c>
      <c r="D24" s="3"/>
      <c r="E24" s="3"/>
      <c r="F24" s="3">
        <f>-C5*(1-C9)</f>
        <v>-32000</v>
      </c>
    </row>
    <row r="25" spans="2:6" x14ac:dyDescent="0.2">
      <c r="B25" s="4" t="s">
        <v>26</v>
      </c>
      <c r="C25" s="6">
        <f>C23-C24</f>
        <v>-700000</v>
      </c>
      <c r="D25" s="6">
        <f t="shared" ref="D25:F25" si="6">D23-D24</f>
        <v>232000</v>
      </c>
      <c r="E25" s="6">
        <f t="shared" si="6"/>
        <v>328000</v>
      </c>
      <c r="F25" s="6">
        <f t="shared" si="6"/>
        <v>556000</v>
      </c>
    </row>
    <row r="28" spans="2:6" x14ac:dyDescent="0.2">
      <c r="B28" s="15" t="s">
        <v>0</v>
      </c>
      <c r="C28" s="16">
        <f>C25+NPV(C11,D25:F25)</f>
        <v>115333.27854031406</v>
      </c>
    </row>
    <row r="30" spans="2:6" x14ac:dyDescent="0.2">
      <c r="B30" s="15" t="s">
        <v>1</v>
      </c>
      <c r="C30" s="17">
        <f>IRR(C25:F25)</f>
        <v>0.23342276679554574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2019-02-25T10:51:06Z</dcterms:created>
  <dcterms:modified xsi:type="dcterms:W3CDTF">2022-03-02T13:20:53Z</dcterms:modified>
</cp:coreProperties>
</file>